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9035" windowHeight="11760"/>
  </bookViews>
  <sheets>
    <sheet name="Live Calc" sheetId="1" r:id="rId1"/>
  </sheets>
  <definedNames>
    <definedName name="_xlnm.Print_Area" localSheetId="0">'Live Calc'!$A$1:$C$34</definedName>
  </definedNames>
  <calcPr calcId="145621"/>
</workbook>
</file>

<file path=xl/calcChain.xml><?xml version="1.0" encoding="utf-8"?>
<calcChain xmlns="http://schemas.openxmlformats.org/spreadsheetml/2006/main">
  <c r="C32" i="1" l="1"/>
  <c r="C31" i="1"/>
  <c r="B22" i="1"/>
  <c r="B19" i="1"/>
  <c r="C30" i="1" s="1"/>
  <c r="C27" i="1" l="1"/>
  <c r="C29" i="1"/>
  <c r="C28" i="1" s="1"/>
  <c r="C26" i="1" l="1"/>
  <c r="C33" i="1" s="1"/>
  <c r="C34" i="1" s="1"/>
</calcChain>
</file>

<file path=xl/sharedStrings.xml><?xml version="1.0" encoding="utf-8"?>
<sst xmlns="http://schemas.openxmlformats.org/spreadsheetml/2006/main" count="50" uniqueCount="40">
  <si>
    <t>Assumptions</t>
  </si>
  <si>
    <t>Software for Space</t>
  </si>
  <si>
    <t>Software for Ground</t>
  </si>
  <si>
    <t>SLOC</t>
  </si>
  <si>
    <t>Hardware Acquistition Cost</t>
  </si>
  <si>
    <t>$K</t>
  </si>
  <si>
    <t>Facility Lease</t>
  </si>
  <si>
    <t>sq meters</t>
  </si>
  <si>
    <t xml:space="preserve">   $/sq meter</t>
  </si>
  <si>
    <t>K/sq meter</t>
  </si>
  <si>
    <t>Space Segment Software Maintenance</t>
  </si>
  <si>
    <t>Ground Segment</t>
  </si>
  <si>
    <t xml:space="preserve">   Mission Operations</t>
  </si>
  <si>
    <t xml:space="preserve">   Ground Segment Software Maintenance</t>
  </si>
  <si>
    <t xml:space="preserve">   Ground Hardware Maintenance</t>
  </si>
  <si>
    <t xml:space="preserve">   Facilities</t>
  </si>
  <si>
    <t>Total Annual Operations Phase Cost</t>
  </si>
  <si>
    <t>Total Mission Oeprations Cost</t>
  </si>
  <si>
    <t>Cost Category</t>
  </si>
  <si>
    <t>% of Operations Cost for PMSM (10% - 20%)</t>
  </si>
  <si>
    <t>PMSE</t>
  </si>
  <si>
    <t>Labor</t>
  </si>
  <si>
    <t>Engineer Annual Salary</t>
  </si>
  <si>
    <t>Technician Salary</t>
  </si>
  <si>
    <t>Engineer FTE</t>
  </si>
  <si>
    <t>Technician FTE</t>
  </si>
  <si>
    <t>% of Hardware Acquisition for Ground Hardware Maintenance</t>
  </si>
  <si>
    <t>Annual Cost ($K)</t>
  </si>
  <si>
    <t>SME-SMAD WBS Element 7.0 Operations</t>
  </si>
  <si>
    <t>Number of Years of Operation</t>
  </si>
  <si>
    <t>Value</t>
  </si>
  <si>
    <t>Units</t>
  </si>
  <si>
    <t>Number of Engineers for Mission Ops</t>
  </si>
  <si>
    <t>Number of Technicians for Mission Ops</t>
  </si>
  <si>
    <t>See text for explanation.</t>
  </si>
  <si>
    <t>Table 11-28. Mission Operations Cost Prediction Model</t>
  </si>
  <si>
    <t>Implemented by Anthony Shao, Microcosm. Contact: bookproject@smad.com</t>
  </si>
  <si>
    <t>Version 1. Sepember 22, 2014. copyright, 2014, Microcosm, Inc.</t>
  </si>
  <si>
    <t>User inputs in Orange</t>
  </si>
  <si>
    <t>FTE Overhead Adjustment (excluding admin, contractor, travel)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</si>
</sst>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Geneva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indexed="5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3" fontId="0" fillId="2" borderId="1" xfId="0" applyNumberFormat="1" applyFill="1" applyBorder="1"/>
    <xf numFmtId="9" fontId="0" fillId="2" borderId="1" xfId="0" applyNumberFormat="1" applyFill="1" applyBorder="1"/>
    <xf numFmtId="0" fontId="0" fillId="2" borderId="1" xfId="0" applyFill="1" applyBorder="1"/>
    <xf numFmtId="3" fontId="0" fillId="0" borderId="1" xfId="0" applyNumberFormat="1" applyBorder="1"/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E29" sqref="E29"/>
    </sheetView>
  </sheetViews>
  <sheetFormatPr defaultRowHeight="15"/>
  <cols>
    <col min="1" max="1" width="56.85546875" customWidth="1"/>
    <col min="2" max="2" width="13.28515625" bestFit="1" customWidth="1"/>
    <col min="3" max="3" width="15.7109375" bestFit="1" customWidth="1"/>
  </cols>
  <sheetData>
    <row r="1" spans="1:3">
      <c r="A1" s="1" t="s">
        <v>35</v>
      </c>
    </row>
    <row r="2" spans="1:3">
      <c r="A2" t="s">
        <v>36</v>
      </c>
    </row>
    <row r="3" spans="1:3">
      <c r="A3" t="s">
        <v>37</v>
      </c>
    </row>
    <row r="4" spans="1:3">
      <c r="A4" t="s">
        <v>34</v>
      </c>
    </row>
    <row r="6" spans="1:3">
      <c r="A6" s="8" t="s">
        <v>38</v>
      </c>
    </row>
    <row r="8" spans="1:3">
      <c r="A8" s="2" t="s">
        <v>0</v>
      </c>
      <c r="B8" s="2" t="s">
        <v>30</v>
      </c>
      <c r="C8" s="2" t="s">
        <v>31</v>
      </c>
    </row>
    <row r="9" spans="1:3">
      <c r="A9" s="3" t="s">
        <v>1</v>
      </c>
      <c r="B9" s="4">
        <v>100000</v>
      </c>
      <c r="C9" s="3" t="s">
        <v>3</v>
      </c>
    </row>
    <row r="10" spans="1:3">
      <c r="A10" s="3" t="s">
        <v>2</v>
      </c>
      <c r="B10" s="4">
        <v>25000</v>
      </c>
      <c r="C10" s="3" t="s">
        <v>3</v>
      </c>
    </row>
    <row r="11" spans="1:3">
      <c r="A11" s="3" t="s">
        <v>4</v>
      </c>
      <c r="B11" s="4">
        <v>1400</v>
      </c>
      <c r="C11" s="3" t="s">
        <v>5</v>
      </c>
    </row>
    <row r="12" spans="1:3">
      <c r="A12" s="3" t="s">
        <v>26</v>
      </c>
      <c r="B12" s="5">
        <v>7.0000000000000007E-2</v>
      </c>
      <c r="C12" s="3"/>
    </row>
    <row r="13" spans="1:3">
      <c r="A13" s="3" t="s">
        <v>6</v>
      </c>
      <c r="B13" s="4">
        <v>1000</v>
      </c>
      <c r="C13" s="3" t="s">
        <v>7</v>
      </c>
    </row>
    <row r="14" spans="1:3">
      <c r="A14" s="3" t="s">
        <v>8</v>
      </c>
      <c r="B14" s="6">
        <v>1.25</v>
      </c>
      <c r="C14" s="3" t="s">
        <v>9</v>
      </c>
    </row>
    <row r="15" spans="1:3">
      <c r="A15" s="3" t="s">
        <v>19</v>
      </c>
      <c r="B15" s="5">
        <v>0.15</v>
      </c>
      <c r="C15" s="3"/>
    </row>
    <row r="16" spans="1:3">
      <c r="A16" s="3" t="s">
        <v>39</v>
      </c>
      <c r="B16" s="5">
        <v>1.5</v>
      </c>
      <c r="C16" s="3"/>
    </row>
    <row r="17" spans="1:3">
      <c r="A17" s="3" t="s">
        <v>32</v>
      </c>
      <c r="B17" s="6">
        <v>8</v>
      </c>
      <c r="C17" s="3"/>
    </row>
    <row r="18" spans="1:3">
      <c r="A18" s="3" t="s">
        <v>22</v>
      </c>
      <c r="B18" s="6">
        <v>80</v>
      </c>
      <c r="C18" s="3" t="s">
        <v>5</v>
      </c>
    </row>
    <row r="19" spans="1:3">
      <c r="A19" s="3" t="s">
        <v>24</v>
      </c>
      <c r="B19" s="3">
        <f>B18+B18*B16</f>
        <v>200</v>
      </c>
      <c r="C19" s="3" t="s">
        <v>5</v>
      </c>
    </row>
    <row r="20" spans="1:3">
      <c r="A20" s="3" t="s">
        <v>33</v>
      </c>
      <c r="B20" s="6">
        <v>4</v>
      </c>
      <c r="C20" s="3"/>
    </row>
    <row r="21" spans="1:3">
      <c r="A21" s="3" t="s">
        <v>23</v>
      </c>
      <c r="B21" s="6">
        <v>60</v>
      </c>
      <c r="C21" s="3" t="s">
        <v>5</v>
      </c>
    </row>
    <row r="22" spans="1:3">
      <c r="A22" s="3" t="s">
        <v>25</v>
      </c>
      <c r="B22" s="3">
        <f>B21+B16*B21</f>
        <v>150</v>
      </c>
      <c r="C22" s="3" t="s">
        <v>5</v>
      </c>
    </row>
    <row r="23" spans="1:3">
      <c r="A23" s="3" t="s">
        <v>29</v>
      </c>
      <c r="B23" s="6">
        <v>8</v>
      </c>
      <c r="C23" s="3"/>
    </row>
    <row r="25" spans="1:3">
      <c r="A25" s="2" t="s">
        <v>28</v>
      </c>
      <c r="B25" s="2" t="s">
        <v>18</v>
      </c>
      <c r="C25" s="2" t="s">
        <v>27</v>
      </c>
    </row>
    <row r="26" spans="1:3">
      <c r="A26" s="3" t="s">
        <v>20</v>
      </c>
      <c r="B26" s="3" t="s">
        <v>21</v>
      </c>
      <c r="C26" s="7">
        <f>SUM(C27:C28)*B15</f>
        <v>746.29574468085104</v>
      </c>
    </row>
    <row r="27" spans="1:3">
      <c r="A27" s="3" t="s">
        <v>10</v>
      </c>
      <c r="B27" s="3" t="s">
        <v>21</v>
      </c>
      <c r="C27" s="7">
        <f>B9/16000*B19</f>
        <v>1250</v>
      </c>
    </row>
    <row r="28" spans="1:3">
      <c r="A28" s="3" t="s">
        <v>11</v>
      </c>
      <c r="B28" s="3"/>
      <c r="C28" s="7">
        <f>SUM(C29:C32)</f>
        <v>3725.304964539007</v>
      </c>
    </row>
    <row r="29" spans="1:3">
      <c r="A29" s="3" t="s">
        <v>12</v>
      </c>
      <c r="B29" s="3" t="s">
        <v>21</v>
      </c>
      <c r="C29" s="7">
        <f>B17*B19+B20*B22</f>
        <v>2200</v>
      </c>
    </row>
    <row r="30" spans="1:3">
      <c r="A30" s="3" t="s">
        <v>13</v>
      </c>
      <c r="B30" s="3" t="s">
        <v>21</v>
      </c>
      <c r="C30" s="7">
        <f>B10/28200*B19</f>
        <v>177.30496453900707</v>
      </c>
    </row>
    <row r="31" spans="1:3">
      <c r="A31" s="3" t="s">
        <v>14</v>
      </c>
      <c r="B31" s="3" t="s">
        <v>21</v>
      </c>
      <c r="C31" s="7">
        <f>B12*B11</f>
        <v>98.000000000000014</v>
      </c>
    </row>
    <row r="32" spans="1:3">
      <c r="A32" s="3" t="s">
        <v>15</v>
      </c>
      <c r="B32" s="3" t="s">
        <v>6</v>
      </c>
      <c r="C32" s="7">
        <f>B13*B14</f>
        <v>1250</v>
      </c>
    </row>
    <row r="33" spans="1:3">
      <c r="A33" s="3" t="s">
        <v>16</v>
      </c>
      <c r="B33" s="3"/>
      <c r="C33" s="7">
        <f>SUM(C26:C28)</f>
        <v>5721.6007092198579</v>
      </c>
    </row>
    <row r="34" spans="1:3">
      <c r="A34" s="3" t="s">
        <v>17</v>
      </c>
      <c r="B34" s="3"/>
      <c r="C34" s="7">
        <f>B23*C33</f>
        <v>45772.805673758863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Live Calc</vt:lpstr>
      <vt:lpstr>'Live Calc'!Print_Area</vt:lpstr>
    </vt:vector>
  </TitlesOfParts>
  <Company>Microcosm,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Shao</dc:creator>
  <cp:lastModifiedBy>Anthony Shao</cp:lastModifiedBy>
  <cp:lastPrinted>2014-09-22T22:00:29Z</cp:lastPrinted>
  <dcterms:created xsi:type="dcterms:W3CDTF">2014-09-22T21:34:20Z</dcterms:created>
  <dcterms:modified xsi:type="dcterms:W3CDTF">2014-09-23T00:03:30Z</dcterms:modified>
</cp:coreProperties>
</file>